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0860" windowHeight="615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<sst xmlns="http://schemas.openxmlformats.org/spreadsheetml/2006/main" count="42" uniqueCount="34">
  <si>
    <t>Account</t>
  </si>
  <si>
    <t>Full-time Peterborough students</t>
  </si>
  <si>
    <t>Part-time students in full time colleges</t>
  </si>
  <si>
    <t>Nursing students</t>
  </si>
  <si>
    <t>Trent Radio Levy per student</t>
  </si>
  <si>
    <t>full rate</t>
  </si>
  <si>
    <t>50% rate</t>
  </si>
  <si>
    <t xml:space="preserve"> </t>
  </si>
  <si>
    <t>January 1, 2001 - levy balance</t>
  </si>
  <si>
    <t>Cheque issued February 22, 2001</t>
  </si>
  <si>
    <t>April 30, 2001 - levy balance</t>
  </si>
  <si>
    <t>per gl</t>
  </si>
  <si>
    <t>Registration billing / corrections (ESL billing $7.50 per student)</t>
  </si>
  <si>
    <t>Balance before billing adjustments</t>
  </si>
  <si>
    <t>Cheque issued August 10, 1001</t>
  </si>
  <si>
    <t>Cheque issued August 24, 2001</t>
  </si>
  <si>
    <t>Registration billing/corrections</t>
  </si>
  <si>
    <t>August 31, 2001 - levy balance</t>
  </si>
  <si>
    <t>Balance as of February 21, 2001</t>
  </si>
  <si>
    <t>Total Levy for 2001-2002 based on student counts</t>
  </si>
  <si>
    <t>Cheque issued January 2002</t>
  </si>
  <si>
    <t>Balance owing in Trent University AR account</t>
  </si>
  <si>
    <t>Levy</t>
  </si>
  <si>
    <t>Cheque</t>
  </si>
  <si>
    <t>Registration</t>
  </si>
  <si>
    <t>Adjustments</t>
  </si>
  <si>
    <t>Prior Year</t>
  </si>
  <si>
    <t>Current Year</t>
  </si>
  <si>
    <t>Totals</t>
  </si>
  <si>
    <t>Undistributed</t>
  </si>
  <si>
    <t>Available to issue final cheque to zero out levy account</t>
  </si>
  <si>
    <t xml:space="preserve">Levy </t>
  </si>
  <si>
    <t>Trent University</t>
  </si>
  <si>
    <t>Student Levies - Student Charged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</si>
</sst>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4" fontId="0" fillId="0" borderId="3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4" fontId="0" fillId="0" borderId="7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9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 horizontal="center"/>
    </xf>
    <xf numFmtId="4" fontId="0" fillId="0" borderId="3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workbookViewId="0" topLeftCell="D1">
      <selection activeCell="J3" sqref="J3"/>
    </sheetView>
  </sheetViews>
  <sheetFormatPr defaultColWidth="9.140625" defaultRowHeight="12.75"/>
  <cols>
    <col min="1" max="1" width="9.421875" style="0" customWidth="1"/>
    <col min="4" max="4" width="7.8515625" style="0" customWidth="1"/>
    <col min="7" max="7" width="10.140625" style="1" bestFit="1" customWidth="1"/>
    <col min="8" max="8" width="12.00390625" style="0" customWidth="1"/>
    <col min="9" max="9" width="12.8515625" style="0" customWidth="1"/>
    <col min="10" max="10" width="12.28125" style="0" customWidth="1"/>
    <col min="11" max="11" width="12.00390625" style="0" customWidth="1"/>
  </cols>
  <sheetData>
    <row r="1" ht="12.75">
      <c r="A1" t="s">
        <v>32</v>
      </c>
    </row>
    <row r="3" ht="12.75">
      <c r="A3" t="s">
        <v>33</v>
      </c>
    </row>
    <row r="6" spans="2:8" ht="12.75">
      <c r="B6" s="10" t="s">
        <v>1</v>
      </c>
      <c r="C6" s="2"/>
      <c r="D6" s="2"/>
      <c r="E6" s="2"/>
      <c r="F6" s="2">
        <v>3750</v>
      </c>
      <c r="G6" s="2" t="s">
        <v>5</v>
      </c>
      <c r="H6" s="11">
        <v>3750</v>
      </c>
    </row>
    <row r="7" spans="2:8" ht="12.75">
      <c r="B7" s="12" t="s">
        <v>2</v>
      </c>
      <c r="C7" s="8"/>
      <c r="D7" s="8"/>
      <c r="E7" s="8"/>
      <c r="F7" s="8">
        <v>126</v>
      </c>
      <c r="G7" s="8" t="s">
        <v>5</v>
      </c>
      <c r="H7" s="13">
        <v>126</v>
      </c>
    </row>
    <row r="8" spans="2:8" ht="12.75">
      <c r="B8" s="12" t="s">
        <v>3</v>
      </c>
      <c r="C8" s="8"/>
      <c r="D8" s="8"/>
      <c r="E8" s="8"/>
      <c r="F8" s="8">
        <v>94</v>
      </c>
      <c r="G8" s="8" t="s">
        <v>6</v>
      </c>
      <c r="H8" s="13">
        <f>94/2</f>
        <v>47</v>
      </c>
    </row>
    <row r="9" spans="2:8" ht="12.75">
      <c r="B9" s="12"/>
      <c r="C9" s="8"/>
      <c r="D9" s="8"/>
      <c r="E9" s="8"/>
      <c r="F9" s="8"/>
      <c r="G9" s="8"/>
      <c r="H9" s="11"/>
    </row>
    <row r="10" spans="2:8" ht="13.5" thickBot="1">
      <c r="B10" s="12"/>
      <c r="C10" s="8"/>
      <c r="D10" s="8"/>
      <c r="E10" s="8"/>
      <c r="F10" s="8"/>
      <c r="G10" s="8" t="s">
        <v>7</v>
      </c>
      <c r="H10" s="14">
        <f>SUM(H6:H8)</f>
        <v>3923</v>
      </c>
    </row>
    <row r="11" spans="2:8" ht="13.5" thickTop="1">
      <c r="B11" s="12"/>
      <c r="C11" s="8"/>
      <c r="D11" s="8"/>
      <c r="E11" s="8"/>
      <c r="F11" s="8"/>
      <c r="G11" s="8"/>
      <c r="H11" s="15"/>
    </row>
    <row r="12" spans="2:8" ht="12.75">
      <c r="B12" s="12" t="s">
        <v>4</v>
      </c>
      <c r="C12" s="8"/>
      <c r="D12" s="8"/>
      <c r="E12" s="16">
        <v>15</v>
      </c>
      <c r="F12" s="8"/>
      <c r="G12" s="8"/>
      <c r="H12" s="15"/>
    </row>
    <row r="13" spans="2:8" ht="12.75">
      <c r="B13" s="12"/>
      <c r="C13" s="8"/>
      <c r="D13" s="8"/>
      <c r="E13" s="8"/>
      <c r="F13" s="8"/>
      <c r="G13" s="8"/>
      <c r="H13" s="15"/>
    </row>
    <row r="14" spans="2:8" ht="12.75">
      <c r="B14" s="12"/>
      <c r="C14" s="8"/>
      <c r="D14" s="8"/>
      <c r="E14" s="8"/>
      <c r="F14" s="8"/>
      <c r="G14" s="8"/>
      <c r="H14" s="15"/>
    </row>
    <row r="15" spans="2:8" ht="12.75">
      <c r="B15" s="17" t="s">
        <v>19</v>
      </c>
      <c r="C15" s="9"/>
      <c r="D15" s="9"/>
      <c r="E15" s="9"/>
      <c r="F15" s="9"/>
      <c r="G15" s="9"/>
      <c r="H15" s="18">
        <f>+H10*E12</f>
        <v>58845</v>
      </c>
    </row>
    <row r="17" spans="9:10" ht="12.75">
      <c r="I17" s="6" t="s">
        <v>26</v>
      </c>
      <c r="J17" s="6"/>
    </row>
    <row r="18" spans="7:11" ht="12.75">
      <c r="G18" s="19" t="s">
        <v>31</v>
      </c>
      <c r="H18" s="6" t="s">
        <v>22</v>
      </c>
      <c r="I18" s="6" t="s">
        <v>24</v>
      </c>
      <c r="J18" s="6" t="s">
        <v>27</v>
      </c>
      <c r="K18" s="6" t="s">
        <v>29</v>
      </c>
    </row>
    <row r="19" spans="7:11" ht="12" customHeight="1">
      <c r="G19" s="20" t="s">
        <v>0</v>
      </c>
      <c r="H19" s="7" t="s">
        <v>23</v>
      </c>
      <c r="I19" s="7" t="s">
        <v>25</v>
      </c>
      <c r="J19" s="7" t="s">
        <v>22</v>
      </c>
      <c r="K19" s="7" t="s">
        <v>22</v>
      </c>
    </row>
    <row r="21" spans="1:7" ht="12.75">
      <c r="A21" t="s">
        <v>8</v>
      </c>
      <c r="F21" t="s">
        <v>11</v>
      </c>
      <c r="G21" s="1">
        <v>22720.01</v>
      </c>
    </row>
    <row r="23" spans="1:7" ht="12.75">
      <c r="A23" t="s">
        <v>9</v>
      </c>
      <c r="G23" s="5">
        <v>-24726</v>
      </c>
    </row>
    <row r="25" spans="1:7" ht="12.75">
      <c r="A25" t="s">
        <v>13</v>
      </c>
      <c r="G25" s="1">
        <f>SUM(G21:G24)</f>
        <v>-2005.9900000000016</v>
      </c>
    </row>
    <row r="27" spans="1:7" ht="12.75">
      <c r="A27" t="s">
        <v>12</v>
      </c>
      <c r="G27" s="1">
        <f>+G21+G23-G29</f>
        <v>-135.4900000000016</v>
      </c>
    </row>
    <row r="28" ht="12.75">
      <c r="G28" s="3"/>
    </row>
    <row r="29" spans="1:9" ht="12.75">
      <c r="A29" t="s">
        <v>10</v>
      </c>
      <c r="F29" t="s">
        <v>11</v>
      </c>
      <c r="G29" s="5">
        <v>-1870.5</v>
      </c>
      <c r="I29" s="1">
        <f>-G29</f>
        <v>1870.5</v>
      </c>
    </row>
    <row r="31" spans="1:8" ht="12.75">
      <c r="A31" t="s">
        <v>14</v>
      </c>
      <c r="G31" s="1">
        <v>-20000</v>
      </c>
      <c r="H31" s="1">
        <f>-G31</f>
        <v>20000</v>
      </c>
    </row>
    <row r="33" spans="1:8" ht="12.75">
      <c r="A33" t="s">
        <v>15</v>
      </c>
      <c r="G33" s="5">
        <v>-17000</v>
      </c>
      <c r="H33" s="1">
        <f>-G33</f>
        <v>17000</v>
      </c>
    </row>
    <row r="35" spans="1:7" ht="12.75">
      <c r="A35" t="s">
        <v>13</v>
      </c>
      <c r="G35" s="1">
        <f>SUM(G29:G34)</f>
        <v>-38870.5</v>
      </c>
    </row>
    <row r="37" spans="1:9" ht="12.75">
      <c r="A37" t="s">
        <v>16</v>
      </c>
      <c r="G37" s="5">
        <f>+G39-G35</f>
        <v>-360</v>
      </c>
      <c r="I37" s="1">
        <f>-G37</f>
        <v>360</v>
      </c>
    </row>
    <row r="39" spans="1:7" ht="12.75">
      <c r="A39" t="s">
        <v>17</v>
      </c>
      <c r="F39" t="s">
        <v>11</v>
      </c>
      <c r="G39" s="1">
        <f>-37375+15+G29</f>
        <v>-39230.5</v>
      </c>
    </row>
    <row r="41" spans="1:10" ht="12.75">
      <c r="A41" t="s">
        <v>16</v>
      </c>
      <c r="G41" s="1">
        <f>-G39-G43+G45</f>
        <v>58338.62</v>
      </c>
      <c r="J41" s="1">
        <f>+G41</f>
        <v>58338.62</v>
      </c>
    </row>
    <row r="43" spans="1:8" ht="12.75">
      <c r="A43" t="s">
        <v>20</v>
      </c>
      <c r="G43" s="1">
        <v>-14976</v>
      </c>
      <c r="H43" s="1">
        <f>-G43</f>
        <v>14976</v>
      </c>
    </row>
    <row r="44" ht="12.75">
      <c r="G44" s="3"/>
    </row>
    <row r="45" spans="1:11" ht="13.5" thickBot="1">
      <c r="A45" t="s">
        <v>18</v>
      </c>
      <c r="F45" t="s">
        <v>11</v>
      </c>
      <c r="G45" s="4">
        <f>+G29+6002.62</f>
        <v>4132.12</v>
      </c>
      <c r="K45" s="9"/>
    </row>
    <row r="46" spans="8:10" ht="13.5" thickTop="1">
      <c r="H46" s="2"/>
      <c r="I46" s="2"/>
      <c r="J46" s="2"/>
    </row>
    <row r="47" spans="8:10" ht="12.75">
      <c r="H47" s="8"/>
      <c r="I47" s="8"/>
      <c r="J47" s="8"/>
    </row>
    <row r="48" spans="5:11" ht="13.5" thickBot="1">
      <c r="E48" t="s">
        <v>28</v>
      </c>
      <c r="H48" s="4">
        <f>SUM(H21:H47)</f>
        <v>51976</v>
      </c>
      <c r="I48" s="4">
        <f>SUM(I21:I47)</f>
        <v>2230.5</v>
      </c>
      <c r="J48" s="4">
        <f>SUM(J21:J47)</f>
        <v>58338.62</v>
      </c>
      <c r="K48" s="1">
        <f>+J48-I48-H48</f>
        <v>4132.120000000003</v>
      </c>
    </row>
    <row r="49" spans="8:10" ht="13.5" thickTop="1">
      <c r="H49" s="1"/>
      <c r="I49" s="1"/>
      <c r="J49" s="1"/>
    </row>
    <row r="50" spans="5:11" ht="12.75">
      <c r="E50" t="s">
        <v>21</v>
      </c>
      <c r="G50"/>
      <c r="K50" s="5">
        <v>3029.2</v>
      </c>
    </row>
    <row r="51" spans="7:11" ht="12.75">
      <c r="G51"/>
      <c r="K51" s="1"/>
    </row>
    <row r="52" spans="5:11" ht="13.5" thickBot="1">
      <c r="E52" t="s">
        <v>30</v>
      </c>
      <c r="G52"/>
      <c r="K52" s="4">
        <f>+G45-K50</f>
        <v>1102.92</v>
      </c>
    </row>
    <row r="53" ht="13.5" thickTop="1"/>
  </sheetData>
  <printOptions/>
  <pageMargins left="0.75" right="0.75" top="1" bottom="1" header="0.5" footer="0.5"/>
  <pageSetup fitToHeight="1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Trent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Hoard</dc:creator>
  <cp:keywords/>
  <dc:description/>
  <cp:lastModifiedBy>Garth Brownscombe</cp:lastModifiedBy>
  <cp:lastPrinted>2002-02-21T21:17:55Z</cp:lastPrinted>
  <dcterms:created xsi:type="dcterms:W3CDTF">2002-02-21T20:19:12Z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